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cboc-my.sharepoint.com/personal/cchastain_pikecoga_com/Documents/Desktop/Buget Information/FY2026-2027 Budget/Budget Summary Worksheet/"/>
    </mc:Choice>
  </mc:AlternateContent>
  <xr:revisionPtr revIDLastSave="244" documentId="8_{C4011E11-5F22-4679-8523-AE46247A67BC}" xr6:coauthVersionLast="47" xr6:coauthVersionMax="47" xr10:uidLastSave="{27AEABCA-FF3F-4383-B436-07BDBC0FBF66}"/>
  <bookViews>
    <workbookView xWindow="-120" yWindow="-120" windowWidth="29040" windowHeight="15720" xr2:uid="{DCA7AD19-1CD9-42D6-9CFF-3E3372613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D39" i="1"/>
  <c r="K2" i="1" l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C38" i="1"/>
  <c r="D38" i="1"/>
  <c r="E38" i="1"/>
  <c r="F38" i="1"/>
  <c r="K38" i="1" s="1"/>
  <c r="G38" i="1"/>
  <c r="H38" i="1"/>
  <c r="I38" i="1"/>
  <c r="J38" i="1"/>
  <c r="L38" i="1" l="1"/>
  <c r="K3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L51" i="1" l="1"/>
  <c r="E59" i="1"/>
  <c r="F59" i="1"/>
  <c r="J59" i="1"/>
  <c r="I59" i="1"/>
  <c r="H59" i="1"/>
  <c r="G59" i="1"/>
  <c r="D59" i="1"/>
  <c r="C59" i="1"/>
  <c r="L58" i="1"/>
  <c r="L57" i="1"/>
  <c r="L56" i="1"/>
  <c r="L55" i="1"/>
  <c r="L54" i="1"/>
  <c r="L53" i="1"/>
  <c r="L52" i="1"/>
  <c r="L50" i="1"/>
  <c r="L49" i="1"/>
  <c r="L48" i="1"/>
  <c r="L47" i="1"/>
  <c r="L46" i="1"/>
  <c r="L45" i="1"/>
  <c r="L44" i="1"/>
  <c r="L43" i="1"/>
  <c r="L40" i="1"/>
  <c r="K40" i="1"/>
  <c r="K59" i="1" l="1"/>
  <c r="I60" i="1"/>
  <c r="L39" i="1"/>
  <c r="F60" i="1"/>
  <c r="J60" i="1"/>
  <c r="L59" i="1"/>
  <c r="E60" i="1"/>
  <c r="C60" i="1"/>
  <c r="D60" i="1"/>
  <c r="G60" i="1"/>
  <c r="H60" i="1"/>
  <c r="K60" i="1" l="1"/>
  <c r="L60" i="1"/>
</calcChain>
</file>

<file path=xl/sharedStrings.xml><?xml version="1.0" encoding="utf-8"?>
<sst xmlns="http://schemas.openxmlformats.org/spreadsheetml/2006/main" count="82" uniqueCount="74">
  <si>
    <t>DEPARTMENT</t>
  </si>
  <si>
    <t>PRIOR YR (AMENDED)</t>
  </si>
  <si>
    <t>REQUESTED</t>
  </si>
  <si>
    <t>FIRST READING</t>
  </si>
  <si>
    <t>SECOND READING</t>
  </si>
  <si>
    <t>FINAL READING</t>
  </si>
  <si>
    <t>Approved</t>
  </si>
  <si>
    <t>DIFFERENCE (Second &amp; Final READING)</t>
  </si>
  <si>
    <t>Notes</t>
  </si>
  <si>
    <t>CONTINGENCY</t>
  </si>
  <si>
    <t>COMMISSIONERS</t>
  </si>
  <si>
    <t>BOARD OF EQUALIZATION</t>
  </si>
  <si>
    <t>TAX COMMISSIONER</t>
  </si>
  <si>
    <t>TAX ASSESSOR</t>
  </si>
  <si>
    <t>BUILDING &amp; GROUNDS</t>
  </si>
  <si>
    <t>SUPERIOR COURT</t>
  </si>
  <si>
    <t>DISTRICT ATTORNEY</t>
  </si>
  <si>
    <t>MAGISTRATE COURT</t>
  </si>
  <si>
    <t>PROBATE</t>
  </si>
  <si>
    <t>PUBLIC DEFENDER</t>
  </si>
  <si>
    <t>INMATE CARE</t>
  </si>
  <si>
    <t>SHERIFF</t>
  </si>
  <si>
    <t>$8600 was duplicated in Rec Dept for Security Removed from Sheriffs budget</t>
  </si>
  <si>
    <t>JAIL</t>
  </si>
  <si>
    <t>CORONER</t>
  </si>
  <si>
    <t>AMBULANCE CONTRACT</t>
  </si>
  <si>
    <t>PUBLIC WORKS</t>
  </si>
  <si>
    <t>Reorganized the entire dept to utilize the employees currently working. Cut out multiple positions and moved paved road mowing to a contracted service for estiamted $300,000 per year. This will save funding each year by reducing employee cost in addition to equipment costs</t>
  </si>
  <si>
    <t>SOLID WASTE</t>
  </si>
  <si>
    <t>HEALTH DEPT</t>
  </si>
  <si>
    <t>DFACS</t>
  </si>
  <si>
    <t>COMMUNITY SERVICES</t>
  </si>
  <si>
    <t>SENIOR CENTER</t>
  </si>
  <si>
    <t>Rec reduced needed funding. I added in the additional postion they have requested but did not inculed the increases that were requested. This reduced my recommendation by $50,452 compaired to the request made by the authority. The additional poition is a cost of $29,120 per year not inculding benifits</t>
  </si>
  <si>
    <t>COUNTY AGENT</t>
  </si>
  <si>
    <t>FORESTRY</t>
  </si>
  <si>
    <t>PLANNING &amp; DEVELOPMENT</t>
  </si>
  <si>
    <t>AGRIBUSINESS</t>
  </si>
  <si>
    <t>80-89</t>
  </si>
  <si>
    <t>FIRE DEPARTMENT</t>
  </si>
  <si>
    <t xml:space="preserve">I missed the overtime line in the budget and added it back in </t>
  </si>
  <si>
    <t>EMA</t>
  </si>
  <si>
    <t>ANIMAL CONTROL</t>
  </si>
  <si>
    <t>GENERAL FUND ONLY (Expenditures)</t>
  </si>
  <si>
    <t>GENERAL FUND ONLY (Revenues)</t>
  </si>
  <si>
    <t>GENERAL FUND ONLY (Revenues) - PROPERTY TAX</t>
  </si>
  <si>
    <t>JAIL FUND</t>
  </si>
  <si>
    <t>IMPACT FEE FUND</t>
  </si>
  <si>
    <t>E911 FUND</t>
  </si>
  <si>
    <t>FEDERAL SEIZURE FUND</t>
  </si>
  <si>
    <t>AMERICAN RESCUE FUND</t>
  </si>
  <si>
    <t>OPIOID ABATEMENT</t>
  </si>
  <si>
    <t>DATE FUND</t>
  </si>
  <si>
    <t>TECHNOLOGY FEE FUND</t>
  </si>
  <si>
    <t>JUVENILE FUND</t>
  </si>
  <si>
    <t>SPLOST FUND 2016-2022</t>
  </si>
  <si>
    <t>SPLOST FUND 2023-2028</t>
  </si>
  <si>
    <t>LMIG FUND</t>
  </si>
  <si>
    <t>CDBG FUND</t>
  </si>
  <si>
    <t>CAIP FUND</t>
  </si>
  <si>
    <t>LAW LIBRARY FUND</t>
  </si>
  <si>
    <t>SPECIAL REVENUE FUNDS TOTAL (Expenditures)</t>
  </si>
  <si>
    <t>GRAND TOTAL OVERALL</t>
  </si>
  <si>
    <t>COURT SERVICES</t>
  </si>
  <si>
    <t>DEVELOPMENT AUTHORITY</t>
  </si>
  <si>
    <t>HOTEL/MOTEL TAX FUND</t>
  </si>
  <si>
    <t>PROPOSED</t>
  </si>
  <si>
    <t>TRANSFERS</t>
  </si>
  <si>
    <t>PARKS &amp; RECREATION AUTHORITY</t>
  </si>
  <si>
    <t>WATER &amp; SEWERAGE AUTHORITY</t>
  </si>
  <si>
    <t>BOARD OF ELECTIONS AND VOTER REGISTRATION</t>
  </si>
  <si>
    <t>APPROVED</t>
  </si>
  <si>
    <t>DIFFERENCE (PRIOR YR vs PROPOSED)</t>
  </si>
  <si>
    <t>PIKE COUNTY PUBLIC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</si>
</sst>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vertical="center" wrapText="1"/>
    </xf>
    <xf numFmtId="164" fontId="0" fillId="0" borderId="0" xfId="1" applyNumberFormat="1" applyFont="1" applyFill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44" fontId="0" fillId="0" borderId="0" xfId="0" applyNumberFormat="1"/>
    <xf numFmtId="0" fontId="0" fillId="0" borderId="0" xfId="0" applyAlignment="1">
      <alignment vertical="center" wrapText="1"/>
    </xf>
    <xf numFmtId="164" fontId="0" fillId="0" borderId="1" xfId="1" applyNumberFormat="1" applyFon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left" vertical="center" wrapText="1"/>
    </xf>
    <xf numFmtId="164" fontId="3" fillId="0" borderId="0" xfId="1" applyNumberFormat="1" applyFont="1" applyAlignment="1">
      <alignment horizontal="right" vertical="center"/>
    </xf>
    <xf numFmtId="1" fontId="3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horizontal="left" vertical="center" wrapText="1"/>
    </xf>
    <xf numFmtId="164" fontId="0" fillId="3" borderId="0" xfId="1" applyNumberFormat="1" applyFont="1" applyFill="1" applyAlignment="1">
      <alignment horizontal="right" vertical="center"/>
    </xf>
    <xf numFmtId="164" fontId="2" fillId="3" borderId="4" xfId="1" applyNumberFormat="1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9" xfId="1" applyNumberFormat="1" applyFont="1" applyBorder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64" fontId="0" fillId="3" borderId="1" xfId="1" applyNumberFormat="1" applyFont="1" applyFill="1" applyBorder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3" borderId="0" xfId="1" applyNumberFormat="1" applyFont="1" applyFill="1" applyAlignment="1">
      <alignment horizontal="right" vertical="center"/>
    </xf>
    <xf numFmtId="164" fontId="6" fillId="3" borderId="0" xfId="1" applyNumberFormat="1" applyFont="1" applyFill="1" applyAlignment="1">
      <alignment horizontal="right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0" fontId="6" fillId="0" borderId="0" xfId="0" applyFont="1"/>
    <xf numFmtId="164" fontId="3" fillId="0" borderId="0" xfId="1" applyNumberFormat="1" applyFont="1" applyFill="1" applyAlignment="1">
      <alignment horizontal="center" vertical="center"/>
    </xf>
    <xf numFmtId="164" fontId="0" fillId="0" borderId="10" xfId="1" applyNumberFormat="1" applyFont="1" applyFill="1" applyBorder="1" applyAlignment="1">
      <alignment horizontal="right" vertical="center"/>
    </xf>
    <xf numFmtId="164" fontId="3" fillId="0" borderId="9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79CC-EEA8-4F46-B66B-74687B4CE52A}">
  <sheetPr>
    <pageSetUpPr fitToPage="1"/>
  </sheetPr>
  <dimension ref="A1:M61"/>
  <sheetViews>
    <sheetView tabSelected="1"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27" sqref="R27"/>
    </sheetView>
  </sheetViews>
  <sheetFormatPr defaultRowHeight="15" x14ac:dyDescent="0.25"/>
  <cols>
    <col min="1" max="1" width="7.5703125" style="36" bestFit="1" customWidth="1"/>
    <col min="2" max="2" width="24.28515625" customWidth="1"/>
    <col min="3" max="3" width="16.28515625" customWidth="1"/>
    <col min="4" max="4" width="16.140625" customWidth="1"/>
    <col min="5" max="5" width="16.42578125" hidden="1" customWidth="1"/>
    <col min="6" max="6" width="16.42578125" customWidth="1"/>
    <col min="7" max="7" width="16.85546875" style="59" customWidth="1"/>
    <col min="8" max="8" width="17" style="59" customWidth="1"/>
    <col min="9" max="9" width="16.140625" style="59" customWidth="1"/>
    <col min="10" max="10" width="16.5703125" style="59" customWidth="1"/>
    <col min="11" max="11" width="17.42578125" customWidth="1"/>
    <col min="12" max="12" width="16.5703125" hidden="1" customWidth="1"/>
    <col min="13" max="13" width="82.42578125" style="7" hidden="1" customWidth="1"/>
  </cols>
  <sheetData>
    <row r="1" spans="1:13" ht="45" x14ac:dyDescent="0.25">
      <c r="A1" s="1"/>
      <c r="B1" s="2" t="s">
        <v>0</v>
      </c>
      <c r="C1" s="3" t="s">
        <v>1</v>
      </c>
      <c r="D1" s="4" t="s">
        <v>2</v>
      </c>
      <c r="E1" s="4">
        <v>5</v>
      </c>
      <c r="F1" s="60" t="s">
        <v>66</v>
      </c>
      <c r="G1" s="38" t="s">
        <v>3</v>
      </c>
      <c r="H1" s="39" t="s">
        <v>4</v>
      </c>
      <c r="I1" s="40" t="s">
        <v>5</v>
      </c>
      <c r="J1" s="41" t="s">
        <v>71</v>
      </c>
      <c r="K1" s="5" t="s">
        <v>72</v>
      </c>
      <c r="L1" s="6" t="s">
        <v>7</v>
      </c>
      <c r="M1" s="7" t="s">
        <v>8</v>
      </c>
    </row>
    <row r="2" spans="1:13" x14ac:dyDescent="0.25">
      <c r="A2" s="1">
        <v>10</v>
      </c>
      <c r="B2" s="8" t="s">
        <v>9</v>
      </c>
      <c r="C2" s="10">
        <v>100000</v>
      </c>
      <c r="D2" s="10">
        <v>50000</v>
      </c>
      <c r="E2" s="9"/>
      <c r="F2" s="9">
        <v>50000</v>
      </c>
      <c r="G2" s="42"/>
      <c r="H2" s="43"/>
      <c r="I2" s="43"/>
      <c r="J2" s="43"/>
      <c r="K2" s="10">
        <f>F2-C2</f>
        <v>-50000</v>
      </c>
      <c r="L2" s="11">
        <f>I2-H2</f>
        <v>0</v>
      </c>
    </row>
    <row r="3" spans="1:13" x14ac:dyDescent="0.25">
      <c r="A3" s="1">
        <v>13</v>
      </c>
      <c r="B3" s="8" t="s">
        <v>10</v>
      </c>
      <c r="C3" s="10">
        <v>3762236</v>
      </c>
      <c r="D3" s="10">
        <v>1424623</v>
      </c>
      <c r="E3" s="9"/>
      <c r="F3" s="9">
        <v>1431311</v>
      </c>
      <c r="G3" s="42"/>
      <c r="H3" s="43"/>
      <c r="I3" s="43"/>
      <c r="J3" s="43"/>
      <c r="K3" s="10">
        <f t="shared" ref="K3:K36" si="0">F3-C3</f>
        <v>-2330925</v>
      </c>
      <c r="L3" s="11">
        <f t="shared" ref="L3:L60" si="1">I3-H3</f>
        <v>0</v>
      </c>
    </row>
    <row r="4" spans="1:13" ht="30" customHeight="1" x14ac:dyDescent="0.25">
      <c r="A4" s="1">
        <v>14</v>
      </c>
      <c r="B4" s="8" t="s">
        <v>70</v>
      </c>
      <c r="C4" s="10">
        <v>430308</v>
      </c>
      <c r="D4" s="10">
        <v>462966</v>
      </c>
      <c r="E4" s="9"/>
      <c r="F4" s="9">
        <v>439136</v>
      </c>
      <c r="G4" s="42"/>
      <c r="H4" s="43"/>
      <c r="I4" s="43"/>
      <c r="J4" s="43"/>
      <c r="K4" s="10">
        <f t="shared" si="0"/>
        <v>8828</v>
      </c>
      <c r="L4" s="11">
        <f t="shared" si="1"/>
        <v>0</v>
      </c>
    </row>
    <row r="5" spans="1:13" x14ac:dyDescent="0.25">
      <c r="A5" s="1">
        <v>15</v>
      </c>
      <c r="B5" s="8" t="s">
        <v>11</v>
      </c>
      <c r="C5" s="10">
        <v>4200</v>
      </c>
      <c r="D5" s="10">
        <v>5300</v>
      </c>
      <c r="E5" s="9"/>
      <c r="F5" s="9">
        <v>5300</v>
      </c>
      <c r="G5" s="42"/>
      <c r="H5" s="43"/>
      <c r="I5" s="43"/>
      <c r="J5" s="43"/>
      <c r="K5" s="10">
        <f t="shared" si="0"/>
        <v>1100</v>
      </c>
      <c r="L5" s="11">
        <f t="shared" si="1"/>
        <v>0</v>
      </c>
    </row>
    <row r="6" spans="1:13" x14ac:dyDescent="0.25">
      <c r="A6" s="1">
        <v>16</v>
      </c>
      <c r="B6" s="8" t="s">
        <v>12</v>
      </c>
      <c r="C6" s="10">
        <v>388580</v>
      </c>
      <c r="D6" s="10">
        <v>396809</v>
      </c>
      <c r="E6" s="9"/>
      <c r="F6" s="9">
        <v>407429</v>
      </c>
      <c r="G6" s="42"/>
      <c r="H6" s="43"/>
      <c r="I6" s="43"/>
      <c r="J6" s="43"/>
      <c r="K6" s="10">
        <f t="shared" si="0"/>
        <v>18849</v>
      </c>
      <c r="L6" s="11">
        <f t="shared" si="1"/>
        <v>0</v>
      </c>
    </row>
    <row r="7" spans="1:13" x14ac:dyDescent="0.25">
      <c r="A7" s="1">
        <v>17</v>
      </c>
      <c r="B7" s="8" t="s">
        <v>13</v>
      </c>
      <c r="C7" s="10">
        <v>634277</v>
      </c>
      <c r="D7" s="10">
        <v>600700</v>
      </c>
      <c r="E7" s="9">
        <v>436268</v>
      </c>
      <c r="F7" s="9">
        <v>643058</v>
      </c>
      <c r="G7" s="42"/>
      <c r="H7" s="43"/>
      <c r="I7" s="43"/>
      <c r="J7" s="43"/>
      <c r="K7" s="10">
        <f t="shared" si="0"/>
        <v>8781</v>
      </c>
      <c r="L7" s="11">
        <f t="shared" si="1"/>
        <v>0</v>
      </c>
    </row>
    <row r="8" spans="1:13" x14ac:dyDescent="0.25">
      <c r="A8" s="1">
        <v>18</v>
      </c>
      <c r="B8" s="8" t="s">
        <v>14</v>
      </c>
      <c r="C8" s="10">
        <v>428691</v>
      </c>
      <c r="D8" s="10">
        <v>438250</v>
      </c>
      <c r="E8" s="9">
        <v>346742</v>
      </c>
      <c r="F8" s="9">
        <v>464834</v>
      </c>
      <c r="G8" s="42"/>
      <c r="H8" s="43"/>
      <c r="I8" s="43"/>
      <c r="J8" s="43"/>
      <c r="K8" s="10">
        <f t="shared" si="0"/>
        <v>36143</v>
      </c>
      <c r="L8" s="11">
        <f t="shared" si="1"/>
        <v>0</v>
      </c>
    </row>
    <row r="9" spans="1:13" x14ac:dyDescent="0.25">
      <c r="A9" s="1">
        <v>20</v>
      </c>
      <c r="B9" s="8" t="s">
        <v>63</v>
      </c>
      <c r="C9" s="10">
        <v>224190</v>
      </c>
      <c r="D9" s="10">
        <v>224590</v>
      </c>
      <c r="E9" s="9">
        <v>184970</v>
      </c>
      <c r="F9" s="9">
        <v>224790</v>
      </c>
      <c r="G9" s="42"/>
      <c r="H9" s="43"/>
      <c r="I9" s="43"/>
      <c r="J9" s="43"/>
      <c r="K9" s="10">
        <f t="shared" si="0"/>
        <v>600</v>
      </c>
      <c r="L9" s="11">
        <f t="shared" si="1"/>
        <v>0</v>
      </c>
    </row>
    <row r="10" spans="1:13" x14ac:dyDescent="0.25">
      <c r="A10" s="1">
        <v>21</v>
      </c>
      <c r="B10" s="8" t="s">
        <v>15</v>
      </c>
      <c r="C10" s="10">
        <v>382833</v>
      </c>
      <c r="D10" s="10">
        <v>406130</v>
      </c>
      <c r="E10" s="9">
        <v>360184</v>
      </c>
      <c r="F10" s="9">
        <v>408452</v>
      </c>
      <c r="G10" s="42"/>
      <c r="H10" s="43"/>
      <c r="I10" s="43"/>
      <c r="J10" s="43"/>
      <c r="K10" s="10">
        <f t="shared" si="0"/>
        <v>25619</v>
      </c>
      <c r="L10" s="11">
        <f t="shared" si="1"/>
        <v>0</v>
      </c>
    </row>
    <row r="11" spans="1:13" x14ac:dyDescent="0.25">
      <c r="A11" s="1">
        <v>22</v>
      </c>
      <c r="B11" s="8" t="s">
        <v>16</v>
      </c>
      <c r="C11" s="10">
        <v>221303</v>
      </c>
      <c r="D11" s="10">
        <v>334100</v>
      </c>
      <c r="E11" s="9">
        <v>196502</v>
      </c>
      <c r="F11" s="9">
        <v>302269</v>
      </c>
      <c r="G11" s="42"/>
      <c r="H11" s="43"/>
      <c r="I11" s="43"/>
      <c r="J11" s="43"/>
      <c r="K11" s="10">
        <f t="shared" si="0"/>
        <v>80966</v>
      </c>
      <c r="L11" s="11">
        <f t="shared" si="1"/>
        <v>0</v>
      </c>
    </row>
    <row r="12" spans="1:13" x14ac:dyDescent="0.25">
      <c r="A12" s="1">
        <v>23</v>
      </c>
      <c r="B12" s="8" t="s">
        <v>17</v>
      </c>
      <c r="C12" s="10">
        <v>373466</v>
      </c>
      <c r="D12" s="10">
        <v>411539</v>
      </c>
      <c r="E12" s="9">
        <v>317846</v>
      </c>
      <c r="F12" s="9">
        <v>410433</v>
      </c>
      <c r="G12" s="42"/>
      <c r="H12" s="43"/>
      <c r="I12" s="43"/>
      <c r="J12" s="43"/>
      <c r="K12" s="10">
        <f t="shared" si="0"/>
        <v>36967</v>
      </c>
      <c r="L12" s="11">
        <f t="shared" si="1"/>
        <v>0</v>
      </c>
    </row>
    <row r="13" spans="1:13" x14ac:dyDescent="0.25">
      <c r="A13" s="1">
        <v>24</v>
      </c>
      <c r="B13" s="8" t="s">
        <v>18</v>
      </c>
      <c r="C13" s="10">
        <v>295103</v>
      </c>
      <c r="D13" s="10">
        <v>326609</v>
      </c>
      <c r="E13" s="9">
        <v>223476</v>
      </c>
      <c r="F13" s="9">
        <v>328648</v>
      </c>
      <c r="G13" s="42"/>
      <c r="H13" s="43"/>
      <c r="I13" s="43"/>
      <c r="J13" s="43"/>
      <c r="K13" s="10">
        <f t="shared" si="0"/>
        <v>33545</v>
      </c>
      <c r="L13" s="11">
        <f t="shared" si="1"/>
        <v>0</v>
      </c>
    </row>
    <row r="14" spans="1:13" x14ac:dyDescent="0.25">
      <c r="A14" s="1">
        <v>28</v>
      </c>
      <c r="B14" s="8" t="s">
        <v>19</v>
      </c>
      <c r="C14" s="10">
        <v>186448</v>
      </c>
      <c r="D14" s="10">
        <v>186448</v>
      </c>
      <c r="E14" s="9">
        <v>186448</v>
      </c>
      <c r="F14" s="9">
        <v>186448</v>
      </c>
      <c r="G14" s="42"/>
      <c r="H14" s="43"/>
      <c r="I14" s="43"/>
      <c r="J14" s="43"/>
      <c r="K14" s="10">
        <f t="shared" si="0"/>
        <v>0</v>
      </c>
      <c r="L14" s="11">
        <f t="shared" si="1"/>
        <v>0</v>
      </c>
    </row>
    <row r="15" spans="1:13" x14ac:dyDescent="0.25">
      <c r="A15" s="1">
        <v>32</v>
      </c>
      <c r="B15" s="8" t="s">
        <v>20</v>
      </c>
      <c r="C15" s="10">
        <v>263518</v>
      </c>
      <c r="D15" s="10">
        <v>263518</v>
      </c>
      <c r="E15" s="9">
        <v>220940</v>
      </c>
      <c r="F15" s="9">
        <v>263518</v>
      </c>
      <c r="G15" s="42"/>
      <c r="H15" s="43"/>
      <c r="I15" s="43"/>
      <c r="J15" s="43"/>
      <c r="K15" s="10">
        <f t="shared" si="0"/>
        <v>0</v>
      </c>
      <c r="L15" s="11">
        <f t="shared" si="1"/>
        <v>0</v>
      </c>
    </row>
    <row r="16" spans="1:13" x14ac:dyDescent="0.25">
      <c r="A16" s="1">
        <v>33</v>
      </c>
      <c r="B16" s="8" t="s">
        <v>21</v>
      </c>
      <c r="C16" s="10">
        <v>3109274</v>
      </c>
      <c r="D16" s="10">
        <v>3216648</v>
      </c>
      <c r="E16" s="9">
        <v>2353289</v>
      </c>
      <c r="F16" s="9">
        <v>3264781</v>
      </c>
      <c r="G16" s="42"/>
      <c r="H16" s="43"/>
      <c r="I16" s="43"/>
      <c r="J16" s="43"/>
      <c r="K16" s="10">
        <f t="shared" si="0"/>
        <v>155507</v>
      </c>
      <c r="L16" s="11">
        <f t="shared" si="1"/>
        <v>0</v>
      </c>
      <c r="M16" s="12" t="s">
        <v>22</v>
      </c>
    </row>
    <row r="17" spans="1:13" x14ac:dyDescent="0.25">
      <c r="A17" s="1">
        <v>34</v>
      </c>
      <c r="B17" s="8" t="s">
        <v>23</v>
      </c>
      <c r="C17" s="10">
        <v>1313977</v>
      </c>
      <c r="D17" s="10">
        <v>1403766</v>
      </c>
      <c r="E17" s="9">
        <v>1014278</v>
      </c>
      <c r="F17" s="9">
        <v>1432917</v>
      </c>
      <c r="G17" s="42"/>
      <c r="H17" s="43"/>
      <c r="I17" s="43"/>
      <c r="J17" s="43"/>
      <c r="K17" s="10">
        <f t="shared" si="0"/>
        <v>118940</v>
      </c>
      <c r="L17" s="11">
        <f t="shared" si="1"/>
        <v>0</v>
      </c>
    </row>
    <row r="18" spans="1:13" x14ac:dyDescent="0.25">
      <c r="A18" s="1">
        <v>37</v>
      </c>
      <c r="B18" s="8" t="s">
        <v>24</v>
      </c>
      <c r="C18" s="10">
        <v>68209</v>
      </c>
      <c r="D18" s="10">
        <v>68209</v>
      </c>
      <c r="E18" s="9">
        <v>67291</v>
      </c>
      <c r="F18" s="9">
        <v>74411</v>
      </c>
      <c r="G18" s="42"/>
      <c r="H18" s="43"/>
      <c r="I18" s="43"/>
      <c r="J18" s="43"/>
      <c r="K18" s="10">
        <f t="shared" si="0"/>
        <v>6202</v>
      </c>
      <c r="L18" s="11">
        <f t="shared" si="1"/>
        <v>0</v>
      </c>
    </row>
    <row r="19" spans="1:13" x14ac:dyDescent="0.25">
      <c r="A19" s="1">
        <v>39</v>
      </c>
      <c r="B19" s="8" t="s">
        <v>25</v>
      </c>
      <c r="C19" s="10">
        <v>898222</v>
      </c>
      <c r="D19" s="10">
        <v>925169</v>
      </c>
      <c r="E19" s="9">
        <v>846660</v>
      </c>
      <c r="F19" s="9">
        <v>925169</v>
      </c>
      <c r="G19" s="42"/>
      <c r="H19" s="43"/>
      <c r="I19" s="43"/>
      <c r="J19" s="43"/>
      <c r="K19" s="10">
        <f t="shared" si="0"/>
        <v>26947</v>
      </c>
      <c r="L19" s="11">
        <f t="shared" si="1"/>
        <v>0</v>
      </c>
    </row>
    <row r="20" spans="1:13" ht="17.25" customHeight="1" x14ac:dyDescent="0.25">
      <c r="A20" s="1">
        <v>42</v>
      </c>
      <c r="B20" s="8" t="s">
        <v>26</v>
      </c>
      <c r="C20" s="10">
        <v>2896182</v>
      </c>
      <c r="D20" s="10">
        <v>3026850</v>
      </c>
      <c r="E20" s="9">
        <v>2916896</v>
      </c>
      <c r="F20" s="9">
        <v>3060088</v>
      </c>
      <c r="G20" s="42"/>
      <c r="H20" s="43"/>
      <c r="I20" s="43"/>
      <c r="J20" s="43"/>
      <c r="K20" s="10">
        <f t="shared" si="0"/>
        <v>163906</v>
      </c>
      <c r="L20" s="11">
        <f t="shared" si="1"/>
        <v>0</v>
      </c>
      <c r="M20" s="7" t="s">
        <v>27</v>
      </c>
    </row>
    <row r="21" spans="1:13" x14ac:dyDescent="0.25">
      <c r="A21" s="1">
        <v>45</v>
      </c>
      <c r="B21" s="8" t="s">
        <v>28</v>
      </c>
      <c r="C21" s="10">
        <v>32000</v>
      </c>
      <c r="D21" s="10">
        <v>215000</v>
      </c>
      <c r="E21" s="9">
        <v>66000</v>
      </c>
      <c r="F21" s="9">
        <v>215000</v>
      </c>
      <c r="G21" s="42"/>
      <c r="H21" s="43"/>
      <c r="I21" s="43"/>
      <c r="J21" s="43"/>
      <c r="K21" s="10">
        <f t="shared" si="0"/>
        <v>183000</v>
      </c>
      <c r="L21" s="11">
        <f t="shared" si="1"/>
        <v>0</v>
      </c>
    </row>
    <row r="22" spans="1:13" x14ac:dyDescent="0.25">
      <c r="A22" s="1">
        <v>50</v>
      </c>
      <c r="B22" s="8" t="s">
        <v>29</v>
      </c>
      <c r="C22" s="10">
        <v>87300</v>
      </c>
      <c r="D22" s="10">
        <v>87300</v>
      </c>
      <c r="E22" s="9">
        <v>76105</v>
      </c>
      <c r="F22" s="9">
        <v>87300</v>
      </c>
      <c r="G22" s="42"/>
      <c r="H22" s="43"/>
      <c r="I22" s="43"/>
      <c r="J22" s="43"/>
      <c r="K22" s="10">
        <f t="shared" si="0"/>
        <v>0</v>
      </c>
      <c r="L22" s="11">
        <f t="shared" si="1"/>
        <v>0</v>
      </c>
    </row>
    <row r="23" spans="1:13" x14ac:dyDescent="0.25">
      <c r="A23" s="1">
        <v>54</v>
      </c>
      <c r="B23" s="8" t="s">
        <v>30</v>
      </c>
      <c r="C23" s="10">
        <v>18053</v>
      </c>
      <c r="D23" s="10">
        <v>18053</v>
      </c>
      <c r="E23" s="9">
        <v>18053</v>
      </c>
      <c r="F23" s="9">
        <v>18053</v>
      </c>
      <c r="G23" s="42"/>
      <c r="H23" s="43"/>
      <c r="I23" s="43"/>
      <c r="J23" s="43"/>
      <c r="K23" s="10">
        <f t="shared" si="0"/>
        <v>0</v>
      </c>
      <c r="L23" s="11">
        <f t="shared" si="1"/>
        <v>0</v>
      </c>
    </row>
    <row r="24" spans="1:13" x14ac:dyDescent="0.25">
      <c r="A24" s="1">
        <v>55</v>
      </c>
      <c r="B24" s="8" t="s">
        <v>31</v>
      </c>
      <c r="C24" s="10">
        <v>30000</v>
      </c>
      <c r="D24" s="10">
        <v>30000</v>
      </c>
      <c r="E24" s="9">
        <v>30500</v>
      </c>
      <c r="F24" s="9">
        <v>30000</v>
      </c>
      <c r="G24" s="42"/>
      <c r="H24" s="43"/>
      <c r="I24" s="43"/>
      <c r="J24" s="43"/>
      <c r="K24" s="10">
        <f t="shared" si="0"/>
        <v>0</v>
      </c>
      <c r="L24" s="11">
        <f t="shared" si="1"/>
        <v>0</v>
      </c>
    </row>
    <row r="25" spans="1:13" x14ac:dyDescent="0.25">
      <c r="A25" s="1">
        <v>56</v>
      </c>
      <c r="B25" s="8" t="s">
        <v>32</v>
      </c>
      <c r="C25" s="10">
        <v>323596</v>
      </c>
      <c r="D25" s="10">
        <v>331232</v>
      </c>
      <c r="E25" s="9">
        <v>277210</v>
      </c>
      <c r="F25" s="9">
        <v>296992</v>
      </c>
      <c r="G25" s="42"/>
      <c r="H25" s="43"/>
      <c r="I25" s="43"/>
      <c r="J25" s="43"/>
      <c r="K25" s="10">
        <f t="shared" si="0"/>
        <v>-26604</v>
      </c>
      <c r="L25" s="11">
        <f t="shared" si="1"/>
        <v>0</v>
      </c>
    </row>
    <row r="26" spans="1:13" ht="30" customHeight="1" x14ac:dyDescent="0.25">
      <c r="A26" s="1">
        <v>61</v>
      </c>
      <c r="B26" s="8" t="s">
        <v>68</v>
      </c>
      <c r="C26" s="10">
        <v>776107</v>
      </c>
      <c r="D26" s="10">
        <v>856970</v>
      </c>
      <c r="E26" s="9">
        <v>516836</v>
      </c>
      <c r="F26" s="9">
        <v>797638</v>
      </c>
      <c r="G26" s="42"/>
      <c r="H26" s="43"/>
      <c r="I26" s="43"/>
      <c r="J26" s="43"/>
      <c r="K26" s="10">
        <f t="shared" si="0"/>
        <v>21531</v>
      </c>
      <c r="L26" s="11">
        <f t="shared" si="1"/>
        <v>0</v>
      </c>
      <c r="M26" s="7" t="s">
        <v>33</v>
      </c>
    </row>
    <row r="27" spans="1:13" ht="30" x14ac:dyDescent="0.25">
      <c r="A27" s="1">
        <v>65</v>
      </c>
      <c r="B27" s="8" t="s">
        <v>73</v>
      </c>
      <c r="C27" s="10">
        <v>226033</v>
      </c>
      <c r="D27" s="10">
        <v>229277</v>
      </c>
      <c r="E27" s="9">
        <v>194039</v>
      </c>
      <c r="F27" s="9">
        <v>225755</v>
      </c>
      <c r="G27" s="42"/>
      <c r="H27" s="43"/>
      <c r="I27" s="43"/>
      <c r="J27" s="43"/>
      <c r="K27" s="10">
        <f t="shared" si="0"/>
        <v>-278</v>
      </c>
      <c r="L27" s="11">
        <f t="shared" si="1"/>
        <v>0</v>
      </c>
    </row>
    <row r="28" spans="1:13" ht="30" x14ac:dyDescent="0.25">
      <c r="A28" s="1">
        <v>71</v>
      </c>
      <c r="B28" s="8" t="s">
        <v>69</v>
      </c>
      <c r="C28" s="10">
        <v>212545</v>
      </c>
      <c r="D28" s="10">
        <v>208536</v>
      </c>
      <c r="E28" s="9">
        <v>213245</v>
      </c>
      <c r="F28" s="9">
        <v>208536</v>
      </c>
      <c r="G28" s="42"/>
      <c r="H28" s="43"/>
      <c r="I28" s="43"/>
      <c r="J28" s="43"/>
      <c r="K28" s="10">
        <f t="shared" si="0"/>
        <v>-4009</v>
      </c>
      <c r="L28" s="11">
        <f t="shared" si="1"/>
        <v>0</v>
      </c>
    </row>
    <row r="29" spans="1:13" x14ac:dyDescent="0.25">
      <c r="A29" s="1">
        <v>72</v>
      </c>
      <c r="B29" s="8" t="s">
        <v>34</v>
      </c>
      <c r="C29" s="10">
        <v>105141</v>
      </c>
      <c r="D29" s="10">
        <v>119065</v>
      </c>
      <c r="E29" s="9">
        <v>111480</v>
      </c>
      <c r="F29" s="9">
        <v>119115</v>
      </c>
      <c r="G29" s="42"/>
      <c r="H29" s="43"/>
      <c r="I29" s="43"/>
      <c r="J29" s="43"/>
      <c r="K29" s="10">
        <f t="shared" si="0"/>
        <v>13974</v>
      </c>
      <c r="L29" s="11">
        <f t="shared" si="1"/>
        <v>0</v>
      </c>
    </row>
    <row r="30" spans="1:13" x14ac:dyDescent="0.25">
      <c r="A30" s="1">
        <v>73</v>
      </c>
      <c r="B30" s="8" t="s">
        <v>35</v>
      </c>
      <c r="C30" s="10">
        <v>9517</v>
      </c>
      <c r="D30" s="10">
        <v>9517</v>
      </c>
      <c r="E30" s="9">
        <v>9673</v>
      </c>
      <c r="F30" s="9">
        <v>9517</v>
      </c>
      <c r="G30" s="42"/>
      <c r="H30" s="43"/>
      <c r="I30" s="43"/>
      <c r="J30" s="43"/>
      <c r="K30" s="10">
        <f t="shared" si="0"/>
        <v>0</v>
      </c>
      <c r="L30" s="11">
        <f t="shared" si="1"/>
        <v>0</v>
      </c>
    </row>
    <row r="31" spans="1:13" ht="30" x14ac:dyDescent="0.25">
      <c r="A31" s="1">
        <v>74</v>
      </c>
      <c r="B31" s="8" t="s">
        <v>36</v>
      </c>
      <c r="C31" s="10">
        <v>448820</v>
      </c>
      <c r="D31" s="10">
        <v>502719</v>
      </c>
      <c r="E31" s="9">
        <v>423029</v>
      </c>
      <c r="F31" s="9">
        <v>482018</v>
      </c>
      <c r="G31" s="42"/>
      <c r="H31" s="43"/>
      <c r="I31" s="43"/>
      <c r="J31" s="43"/>
      <c r="K31" s="10">
        <f t="shared" si="0"/>
        <v>33198</v>
      </c>
      <c r="L31" s="11">
        <f t="shared" si="1"/>
        <v>0</v>
      </c>
    </row>
    <row r="32" spans="1:13" x14ac:dyDescent="0.25">
      <c r="A32" s="1">
        <v>76</v>
      </c>
      <c r="B32" s="8" t="s">
        <v>37</v>
      </c>
      <c r="C32" s="10">
        <v>46000</v>
      </c>
      <c r="D32" s="10">
        <v>53500</v>
      </c>
      <c r="E32" s="9">
        <v>573000</v>
      </c>
      <c r="F32" s="9">
        <v>82410</v>
      </c>
      <c r="G32" s="42"/>
      <c r="H32" s="43"/>
      <c r="I32" s="43"/>
      <c r="J32" s="43"/>
      <c r="K32" s="10">
        <f t="shared" si="0"/>
        <v>36410</v>
      </c>
      <c r="L32" s="11">
        <f t="shared" si="1"/>
        <v>0</v>
      </c>
    </row>
    <row r="33" spans="1:13" ht="15" customHeight="1" x14ac:dyDescent="0.25">
      <c r="A33" s="1">
        <v>77</v>
      </c>
      <c r="B33" s="8" t="s">
        <v>64</v>
      </c>
      <c r="C33" s="10">
        <v>116968</v>
      </c>
      <c r="D33" s="10">
        <v>115157</v>
      </c>
      <c r="E33" s="9"/>
      <c r="F33" s="9">
        <v>116982</v>
      </c>
      <c r="G33" s="42"/>
      <c r="H33" s="43"/>
      <c r="I33" s="43"/>
      <c r="J33" s="43"/>
      <c r="K33" s="10">
        <f t="shared" si="0"/>
        <v>14</v>
      </c>
      <c r="L33" s="11">
        <f t="shared" si="1"/>
        <v>0</v>
      </c>
    </row>
    <row r="34" spans="1:13" x14ac:dyDescent="0.25">
      <c r="A34" s="1" t="s">
        <v>38</v>
      </c>
      <c r="B34" s="8" t="s">
        <v>39</v>
      </c>
      <c r="C34" s="10">
        <v>988642</v>
      </c>
      <c r="D34" s="10">
        <v>1274864</v>
      </c>
      <c r="E34" s="9">
        <v>680508</v>
      </c>
      <c r="F34" s="9">
        <v>998942</v>
      </c>
      <c r="G34" s="42"/>
      <c r="H34" s="43"/>
      <c r="I34" s="43"/>
      <c r="J34" s="43"/>
      <c r="K34" s="10">
        <f t="shared" si="0"/>
        <v>10300</v>
      </c>
      <c r="L34" s="11">
        <f t="shared" si="1"/>
        <v>0</v>
      </c>
      <c r="M34" s="7" t="s">
        <v>40</v>
      </c>
    </row>
    <row r="35" spans="1:13" x14ac:dyDescent="0.25">
      <c r="A35" s="1">
        <v>90</v>
      </c>
      <c r="B35" s="8" t="s">
        <v>41</v>
      </c>
      <c r="C35" s="10">
        <v>45117</v>
      </c>
      <c r="D35" s="10">
        <v>38240</v>
      </c>
      <c r="E35" s="9">
        <v>29102</v>
      </c>
      <c r="F35" s="9">
        <v>38240</v>
      </c>
      <c r="G35" s="42"/>
      <c r="H35" s="43"/>
      <c r="I35" s="43"/>
      <c r="J35" s="43"/>
      <c r="K35" s="10">
        <f t="shared" si="0"/>
        <v>-6877</v>
      </c>
      <c r="L35" s="11">
        <f t="shared" si="1"/>
        <v>0</v>
      </c>
    </row>
    <row r="36" spans="1:13" x14ac:dyDescent="0.25">
      <c r="A36" s="1">
        <v>91</v>
      </c>
      <c r="B36" s="8" t="s">
        <v>42</v>
      </c>
      <c r="C36" s="10">
        <v>160448</v>
      </c>
      <c r="D36" s="10">
        <v>148920</v>
      </c>
      <c r="E36" s="9">
        <v>117745</v>
      </c>
      <c r="F36" s="9">
        <v>156328</v>
      </c>
      <c r="G36" s="42"/>
      <c r="H36" s="43"/>
      <c r="I36" s="43"/>
      <c r="J36" s="43"/>
      <c r="K36" s="10">
        <f t="shared" si="0"/>
        <v>-4120</v>
      </c>
      <c r="L36" s="11">
        <f t="shared" si="1"/>
        <v>0</v>
      </c>
    </row>
    <row r="37" spans="1:13" x14ac:dyDescent="0.25">
      <c r="A37" s="1"/>
      <c r="B37" s="8" t="s">
        <v>67</v>
      </c>
      <c r="C37" s="13">
        <v>1198108</v>
      </c>
      <c r="D37" s="9">
        <v>1567192</v>
      </c>
      <c r="E37" s="9">
        <v>1454378</v>
      </c>
      <c r="F37" s="9">
        <v>1360537</v>
      </c>
      <c r="G37" s="42"/>
      <c r="H37" s="44"/>
      <c r="I37" s="44"/>
      <c r="J37" s="44"/>
      <c r="K37" s="13">
        <f>F37-C37</f>
        <v>162429</v>
      </c>
      <c r="L37" s="11">
        <f t="shared" si="1"/>
        <v>0</v>
      </c>
    </row>
    <row r="38" spans="1:13" ht="51" customHeight="1" thickBot="1" x14ac:dyDescent="0.3">
      <c r="A38" s="1">
        <v>100</v>
      </c>
      <c r="B38" s="15" t="s">
        <v>43</v>
      </c>
      <c r="C38" s="16">
        <f t="shared" ref="C38:J38" si="2">SUM(C2:C37)</f>
        <v>20805412</v>
      </c>
      <c r="D38" s="17">
        <f t="shared" si="2"/>
        <v>19977766</v>
      </c>
      <c r="E38" s="17">
        <f t="shared" si="2"/>
        <v>14462693</v>
      </c>
      <c r="F38" s="16">
        <f t="shared" si="2"/>
        <v>19566355</v>
      </c>
      <c r="G38" s="45">
        <f t="shared" si="2"/>
        <v>0</v>
      </c>
      <c r="H38" s="45">
        <f t="shared" si="2"/>
        <v>0</v>
      </c>
      <c r="I38" s="46">
        <f t="shared" si="2"/>
        <v>0</v>
      </c>
      <c r="J38" s="46">
        <f t="shared" si="2"/>
        <v>0</v>
      </c>
      <c r="K38" s="18">
        <f>F38-C38</f>
        <v>-1239057</v>
      </c>
      <c r="L38" s="11">
        <f t="shared" si="1"/>
        <v>0</v>
      </c>
    </row>
    <row r="39" spans="1:13" ht="39.75" customHeight="1" thickTop="1" x14ac:dyDescent="0.25">
      <c r="A39" s="1"/>
      <c r="B39" s="15" t="s">
        <v>44</v>
      </c>
      <c r="C39" s="19">
        <v>20805412</v>
      </c>
      <c r="D39" s="19">
        <f>19806989.8+2400</f>
        <v>19809389.800000001</v>
      </c>
      <c r="E39" s="19">
        <v>16001536</v>
      </c>
      <c r="F39" s="19">
        <f>19563955+2400</f>
        <v>19566355</v>
      </c>
      <c r="G39" s="47">
        <v>0</v>
      </c>
      <c r="H39" s="47">
        <v>0</v>
      </c>
      <c r="I39" s="47">
        <v>0</v>
      </c>
      <c r="J39" s="47">
        <v>0</v>
      </c>
      <c r="K39" s="19">
        <f>F39-C39</f>
        <v>-1239057</v>
      </c>
      <c r="L39" s="11">
        <f t="shared" si="1"/>
        <v>0</v>
      </c>
    </row>
    <row r="40" spans="1:13" ht="45" hidden="1" x14ac:dyDescent="0.25">
      <c r="A40" s="1"/>
      <c r="B40" s="20" t="s">
        <v>45</v>
      </c>
      <c r="C40" s="21">
        <v>8533956</v>
      </c>
      <c r="D40" s="21">
        <v>7000000</v>
      </c>
      <c r="E40" s="21">
        <v>7400000</v>
      </c>
      <c r="F40" s="19"/>
      <c r="G40" s="48">
        <v>8250000</v>
      </c>
      <c r="H40" s="48">
        <v>8600000</v>
      </c>
      <c r="I40" s="48">
        <v>8600000</v>
      </c>
      <c r="J40" s="48"/>
      <c r="K40" s="10">
        <f>I40-C40</f>
        <v>66044</v>
      </c>
      <c r="L40" s="11">
        <f t="shared" si="1"/>
        <v>0</v>
      </c>
    </row>
    <row r="41" spans="1:13" ht="9.75" customHeight="1" x14ac:dyDescent="0.25">
      <c r="A41" s="22"/>
      <c r="B41" s="23"/>
      <c r="C41" s="24"/>
      <c r="D41" s="24"/>
      <c r="E41" s="25"/>
      <c r="F41" s="61"/>
      <c r="G41" s="49"/>
      <c r="H41" s="49"/>
      <c r="I41" s="50"/>
      <c r="J41" s="50"/>
      <c r="K41" s="37"/>
      <c r="L41" s="11"/>
    </row>
    <row r="42" spans="1:13" ht="47.25" customHeight="1" x14ac:dyDescent="0.25">
      <c r="A42" s="26"/>
      <c r="B42" s="27" t="s">
        <v>0</v>
      </c>
      <c r="C42" s="28" t="s">
        <v>1</v>
      </c>
      <c r="D42" s="29" t="s">
        <v>2</v>
      </c>
      <c r="E42" s="29">
        <v>5</v>
      </c>
      <c r="F42" s="60" t="s">
        <v>66</v>
      </c>
      <c r="G42" s="51" t="s">
        <v>3</v>
      </c>
      <c r="H42" s="52" t="s">
        <v>4</v>
      </c>
      <c r="I42" s="53" t="s">
        <v>5</v>
      </c>
      <c r="J42" s="54" t="s">
        <v>6</v>
      </c>
      <c r="K42" s="5" t="s">
        <v>72</v>
      </c>
      <c r="L42" s="11"/>
    </row>
    <row r="43" spans="1:13" x14ac:dyDescent="0.25">
      <c r="A43" s="30">
        <v>206</v>
      </c>
      <c r="B43" s="8" t="s">
        <v>46</v>
      </c>
      <c r="C43" s="32">
        <v>5000</v>
      </c>
      <c r="D43" s="32">
        <v>10000</v>
      </c>
      <c r="E43" s="31"/>
      <c r="F43" s="31">
        <v>10000</v>
      </c>
      <c r="G43" s="55"/>
      <c r="H43" s="56"/>
      <c r="I43" s="56"/>
      <c r="J43" s="56"/>
      <c r="K43" s="10">
        <f t="shared" ref="K43:K60" si="3">F43-C43</f>
        <v>5000</v>
      </c>
      <c r="L43" s="11">
        <f t="shared" si="1"/>
        <v>0</v>
      </c>
    </row>
    <row r="44" spans="1:13" x14ac:dyDescent="0.25">
      <c r="A44" s="30">
        <v>210</v>
      </c>
      <c r="B44" s="8" t="s">
        <v>47</v>
      </c>
      <c r="C44" s="32">
        <v>279000</v>
      </c>
      <c r="D44" s="32">
        <v>403000</v>
      </c>
      <c r="E44" s="31"/>
      <c r="F44" s="31">
        <v>403000</v>
      </c>
      <c r="G44" s="55"/>
      <c r="H44" s="56"/>
      <c r="I44" s="56"/>
      <c r="J44" s="56"/>
      <c r="K44" s="10">
        <f t="shared" si="3"/>
        <v>124000</v>
      </c>
      <c r="L44" s="11">
        <f t="shared" si="1"/>
        <v>0</v>
      </c>
    </row>
    <row r="45" spans="1:13" x14ac:dyDescent="0.25">
      <c r="A45" s="30">
        <v>215</v>
      </c>
      <c r="B45" s="8" t="s">
        <v>48</v>
      </c>
      <c r="C45" s="32">
        <v>1039152</v>
      </c>
      <c r="D45" s="32">
        <v>1138097</v>
      </c>
      <c r="E45" s="31"/>
      <c r="F45" s="31">
        <v>1197735</v>
      </c>
      <c r="G45" s="55"/>
      <c r="H45" s="56"/>
      <c r="I45" s="56"/>
      <c r="J45" s="56"/>
      <c r="K45" s="10">
        <f t="shared" si="3"/>
        <v>158583</v>
      </c>
      <c r="L45" s="11">
        <f t="shared" si="1"/>
        <v>0</v>
      </c>
    </row>
    <row r="46" spans="1:13" x14ac:dyDescent="0.25">
      <c r="A46" s="30">
        <v>225</v>
      </c>
      <c r="B46" s="8" t="s">
        <v>49</v>
      </c>
      <c r="C46" s="32">
        <v>10000</v>
      </c>
      <c r="D46" s="32">
        <v>10000</v>
      </c>
      <c r="E46" s="31"/>
      <c r="F46" s="31">
        <v>10000</v>
      </c>
      <c r="G46" s="55"/>
      <c r="H46" s="56"/>
      <c r="I46" s="56"/>
      <c r="J46" s="56"/>
      <c r="K46" s="10">
        <f t="shared" si="3"/>
        <v>0</v>
      </c>
      <c r="L46" s="11">
        <f t="shared" si="1"/>
        <v>0</v>
      </c>
    </row>
    <row r="47" spans="1:13" x14ac:dyDescent="0.25">
      <c r="A47" s="30">
        <v>230</v>
      </c>
      <c r="B47" s="8" t="s">
        <v>50</v>
      </c>
      <c r="C47" s="32">
        <v>3272187</v>
      </c>
      <c r="D47" s="32">
        <v>2500000</v>
      </c>
      <c r="E47" s="31"/>
      <c r="F47" s="31">
        <v>2500000</v>
      </c>
      <c r="G47" s="55"/>
      <c r="H47" s="56"/>
      <c r="I47" s="56"/>
      <c r="J47" s="56"/>
      <c r="K47" s="10">
        <f t="shared" si="3"/>
        <v>-772187</v>
      </c>
      <c r="L47" s="11">
        <f t="shared" si="1"/>
        <v>0</v>
      </c>
    </row>
    <row r="48" spans="1:13" x14ac:dyDescent="0.25">
      <c r="A48" s="30">
        <v>231</v>
      </c>
      <c r="B48" s="8" t="s">
        <v>51</v>
      </c>
      <c r="C48" s="32">
        <v>10000</v>
      </c>
      <c r="D48" s="32">
        <v>10000</v>
      </c>
      <c r="E48" s="32"/>
      <c r="F48" s="31">
        <v>10000</v>
      </c>
      <c r="G48" s="56"/>
      <c r="H48" s="56"/>
      <c r="I48" s="56"/>
      <c r="J48" s="56"/>
      <c r="K48" s="10">
        <f t="shared" si="3"/>
        <v>0</v>
      </c>
      <c r="L48" s="11">
        <f t="shared" si="1"/>
        <v>0</v>
      </c>
    </row>
    <row r="49" spans="1:12" x14ac:dyDescent="0.25">
      <c r="A49" s="30">
        <v>245</v>
      </c>
      <c r="B49" s="8" t="s">
        <v>52</v>
      </c>
      <c r="C49" s="32">
        <v>8500</v>
      </c>
      <c r="D49" s="32">
        <v>10000</v>
      </c>
      <c r="E49" s="31"/>
      <c r="F49" s="31">
        <v>10000</v>
      </c>
      <c r="G49" s="55"/>
      <c r="H49" s="55"/>
      <c r="I49" s="56"/>
      <c r="J49" s="56"/>
      <c r="K49" s="10">
        <f t="shared" si="3"/>
        <v>1500</v>
      </c>
      <c r="L49" s="11">
        <f t="shared" si="1"/>
        <v>0</v>
      </c>
    </row>
    <row r="50" spans="1:12" s="7" customFormat="1" x14ac:dyDescent="0.25">
      <c r="A50" s="30">
        <v>250</v>
      </c>
      <c r="B50" s="8" t="s">
        <v>53</v>
      </c>
      <c r="C50" s="32">
        <v>3000</v>
      </c>
      <c r="D50" s="32">
        <v>3000</v>
      </c>
      <c r="E50" s="31"/>
      <c r="F50" s="31">
        <v>3000</v>
      </c>
      <c r="G50" s="55"/>
      <c r="H50" s="56"/>
      <c r="I50" s="56"/>
      <c r="J50" s="56"/>
      <c r="K50" s="10">
        <f t="shared" si="3"/>
        <v>0</v>
      </c>
      <c r="L50" s="11">
        <f t="shared" si="1"/>
        <v>0</v>
      </c>
    </row>
    <row r="51" spans="1:12" s="7" customFormat="1" x14ac:dyDescent="0.25">
      <c r="A51" s="30">
        <v>275</v>
      </c>
      <c r="B51" s="8" t="s">
        <v>65</v>
      </c>
      <c r="C51" s="32">
        <v>4000</v>
      </c>
      <c r="D51" s="32">
        <v>4000</v>
      </c>
      <c r="E51" s="31"/>
      <c r="F51" s="31">
        <v>4000</v>
      </c>
      <c r="G51" s="55"/>
      <c r="H51" s="56"/>
      <c r="I51" s="56"/>
      <c r="J51" s="56"/>
      <c r="K51" s="10">
        <f t="shared" si="3"/>
        <v>0</v>
      </c>
      <c r="L51" s="11">
        <f t="shared" si="1"/>
        <v>0</v>
      </c>
    </row>
    <row r="52" spans="1:12" s="7" customFormat="1" x14ac:dyDescent="0.25">
      <c r="A52" s="30">
        <v>285</v>
      </c>
      <c r="B52" s="8" t="s">
        <v>54</v>
      </c>
      <c r="C52" s="32">
        <v>1250</v>
      </c>
      <c r="D52" s="32">
        <v>1250</v>
      </c>
      <c r="E52" s="31"/>
      <c r="F52" s="31">
        <v>1250</v>
      </c>
      <c r="G52" s="55"/>
      <c r="H52" s="56"/>
      <c r="I52" s="56"/>
      <c r="J52" s="56"/>
      <c r="K52" s="10">
        <f t="shared" si="3"/>
        <v>0</v>
      </c>
      <c r="L52" s="11">
        <f t="shared" si="1"/>
        <v>0</v>
      </c>
    </row>
    <row r="53" spans="1:12" s="7" customFormat="1" x14ac:dyDescent="0.25">
      <c r="A53" s="30">
        <v>320</v>
      </c>
      <c r="B53" s="8" t="s">
        <v>55</v>
      </c>
      <c r="C53" s="32">
        <v>420000</v>
      </c>
      <c r="D53" s="32">
        <v>400000</v>
      </c>
      <c r="E53" s="31"/>
      <c r="F53" s="31">
        <v>400000</v>
      </c>
      <c r="G53" s="55"/>
      <c r="H53" s="56"/>
      <c r="I53" s="56"/>
      <c r="J53" s="56"/>
      <c r="K53" s="10">
        <f t="shared" si="3"/>
        <v>-20000</v>
      </c>
      <c r="L53" s="11">
        <f t="shared" si="1"/>
        <v>0</v>
      </c>
    </row>
    <row r="54" spans="1:12" s="7" customFormat="1" x14ac:dyDescent="0.25">
      <c r="A54" s="30">
        <v>323</v>
      </c>
      <c r="B54" s="8" t="s">
        <v>56</v>
      </c>
      <c r="C54" s="32">
        <v>9589875</v>
      </c>
      <c r="D54" s="32">
        <v>13000000</v>
      </c>
      <c r="E54" s="31"/>
      <c r="F54" s="31">
        <v>13000000</v>
      </c>
      <c r="G54" s="55"/>
      <c r="H54" s="56"/>
      <c r="I54" s="56"/>
      <c r="J54" s="56"/>
      <c r="K54" s="10">
        <f t="shared" si="3"/>
        <v>3410125</v>
      </c>
      <c r="L54" s="11">
        <f t="shared" si="1"/>
        <v>0</v>
      </c>
    </row>
    <row r="55" spans="1:12" s="7" customFormat="1" x14ac:dyDescent="0.25">
      <c r="A55" s="30">
        <v>325</v>
      </c>
      <c r="B55" s="8" t="s">
        <v>57</v>
      </c>
      <c r="C55" s="32">
        <v>1435880</v>
      </c>
      <c r="D55" s="32">
        <v>1564700</v>
      </c>
      <c r="E55" s="31"/>
      <c r="F55" s="31">
        <v>1564700</v>
      </c>
      <c r="G55" s="55"/>
      <c r="H55" s="56"/>
      <c r="I55" s="56"/>
      <c r="J55" s="56"/>
      <c r="K55" s="10">
        <f t="shared" si="3"/>
        <v>128820</v>
      </c>
      <c r="L55" s="11">
        <f t="shared" si="1"/>
        <v>0</v>
      </c>
    </row>
    <row r="56" spans="1:12" s="7" customFormat="1" x14ac:dyDescent="0.25">
      <c r="A56" s="30">
        <v>341</v>
      </c>
      <c r="B56" s="8" t="s">
        <v>58</v>
      </c>
      <c r="C56" s="32">
        <v>870000</v>
      </c>
      <c r="D56" s="32">
        <v>0</v>
      </c>
      <c r="E56" s="31"/>
      <c r="F56" s="31">
        <v>0</v>
      </c>
      <c r="G56" s="55"/>
      <c r="H56" s="56"/>
      <c r="I56" s="56"/>
      <c r="J56" s="56"/>
      <c r="K56" s="10">
        <f t="shared" si="3"/>
        <v>-870000</v>
      </c>
      <c r="L56" s="11">
        <f t="shared" si="1"/>
        <v>0</v>
      </c>
    </row>
    <row r="57" spans="1:12" s="7" customFormat="1" x14ac:dyDescent="0.25">
      <c r="A57" s="30">
        <v>350</v>
      </c>
      <c r="B57" s="8" t="s">
        <v>59</v>
      </c>
      <c r="C57" s="32">
        <v>343216</v>
      </c>
      <c r="D57" s="32">
        <v>627665</v>
      </c>
      <c r="E57" s="31"/>
      <c r="F57" s="31">
        <v>361372</v>
      </c>
      <c r="G57" s="55"/>
      <c r="H57" s="56"/>
      <c r="I57" s="56"/>
      <c r="J57" s="56"/>
      <c r="K57" s="10">
        <f t="shared" si="3"/>
        <v>18156</v>
      </c>
      <c r="L57" s="11">
        <f t="shared" si="1"/>
        <v>0</v>
      </c>
    </row>
    <row r="58" spans="1:12" s="7" customFormat="1" x14ac:dyDescent="0.25">
      <c r="A58" s="30">
        <v>716</v>
      </c>
      <c r="B58" s="8" t="s">
        <v>60</v>
      </c>
      <c r="C58" s="14">
        <v>10000</v>
      </c>
      <c r="D58" s="14">
        <v>10000</v>
      </c>
      <c r="E58" s="13"/>
      <c r="F58" s="13">
        <v>10000</v>
      </c>
      <c r="G58" s="44"/>
      <c r="H58" s="57"/>
      <c r="I58" s="57"/>
      <c r="J58" s="57"/>
      <c r="K58" s="14">
        <f t="shared" si="3"/>
        <v>0</v>
      </c>
      <c r="L58" s="11">
        <f t="shared" si="1"/>
        <v>0</v>
      </c>
    </row>
    <row r="59" spans="1:12" s="7" customFormat="1" ht="45" x14ac:dyDescent="0.25">
      <c r="A59" s="33"/>
      <c r="B59" s="34" t="s">
        <v>61</v>
      </c>
      <c r="C59" s="35">
        <f t="shared" ref="C59:J59" si="4">SUM(C43:C58)</f>
        <v>17301060</v>
      </c>
      <c r="D59" s="35">
        <f t="shared" si="4"/>
        <v>19691712</v>
      </c>
      <c r="E59" s="35">
        <f t="shared" si="4"/>
        <v>0</v>
      </c>
      <c r="F59" s="62">
        <f t="shared" si="4"/>
        <v>19485057</v>
      </c>
      <c r="G59" s="58">
        <f t="shared" si="4"/>
        <v>0</v>
      </c>
      <c r="H59" s="58">
        <f t="shared" si="4"/>
        <v>0</v>
      </c>
      <c r="I59" s="58">
        <f t="shared" si="4"/>
        <v>0</v>
      </c>
      <c r="J59" s="58">
        <f t="shared" si="4"/>
        <v>0</v>
      </c>
      <c r="K59" s="35">
        <f t="shared" si="3"/>
        <v>2183997</v>
      </c>
      <c r="L59" s="11">
        <f t="shared" si="1"/>
        <v>0</v>
      </c>
    </row>
    <row r="60" spans="1:12" s="7" customFormat="1" ht="15.75" thickBot="1" x14ac:dyDescent="0.3">
      <c r="A60" s="1"/>
      <c r="B60" s="15" t="s">
        <v>62</v>
      </c>
      <c r="C60" s="18">
        <f t="shared" ref="C60:J60" si="5">C38+C59</f>
        <v>38106472</v>
      </c>
      <c r="D60" s="18">
        <f t="shared" si="5"/>
        <v>39669478</v>
      </c>
      <c r="E60" s="18">
        <f t="shared" si="5"/>
        <v>14462693</v>
      </c>
      <c r="F60" s="63">
        <f t="shared" si="5"/>
        <v>39051412</v>
      </c>
      <c r="G60" s="46">
        <f t="shared" si="5"/>
        <v>0</v>
      </c>
      <c r="H60" s="46">
        <f t="shared" si="5"/>
        <v>0</v>
      </c>
      <c r="I60" s="46">
        <f t="shared" si="5"/>
        <v>0</v>
      </c>
      <c r="J60" s="46">
        <f t="shared" si="5"/>
        <v>0</v>
      </c>
      <c r="K60" s="18">
        <f t="shared" si="3"/>
        <v>944940</v>
      </c>
      <c r="L60" s="11">
        <f t="shared" si="1"/>
        <v>0</v>
      </c>
    </row>
    <row r="61" spans="1:12" s="7" customFormat="1" ht="15.75" thickTop="1" x14ac:dyDescent="0.25">
      <c r="A61" s="36"/>
      <c r="B61"/>
      <c r="C61"/>
      <c r="D61"/>
      <c r="E61"/>
      <c r="F61"/>
      <c r="G61" s="59"/>
      <c r="H61" s="59"/>
      <c r="I61" s="59"/>
      <c r="J61" s="59"/>
      <c r="K61"/>
      <c r="L61"/>
    </row>
  </sheetData>
  <printOptions gridLines="1"/>
  <pageMargins left="0.7" right="0.7" top="0.75" bottom="0.75" header="0.3" footer="0.3"/>
  <pageSetup scale="74" fitToHeight="0" orientation="landscape" r:id="rId1"/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Chastain</dc:creator>
  <cp:lastModifiedBy>Clint Chastain</cp:lastModifiedBy>
  <cp:lastPrinted>2026-04-28T21:56:41Z</cp:lastPrinted>
  <dcterms:created xsi:type="dcterms:W3CDTF">2025-04-22T15:26:25Z</dcterms:created>
  <dcterms:modified xsi:type="dcterms:W3CDTF">2026-04-29T12:21:00Z</dcterms:modified>
</cp:coreProperties>
</file>